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IZZAT-MBOT\Downloads\"/>
    </mc:Choice>
  </mc:AlternateContent>
  <xr:revisionPtr revIDLastSave="0" documentId="13_ncr:1_{34B32277-EE81-4F12-8AE7-DE87B225AF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nal" sheetId="3" r:id="rId1"/>
  </sheets>
  <definedNames>
    <definedName name="_xlnm.Print_Area" localSheetId="0">Final!$A$1:$I$76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3" l="1"/>
  <c r="F8" i="3" l="1"/>
  <c r="F9" i="3"/>
  <c r="F10" i="3"/>
  <c r="F5" i="3"/>
  <c r="F13" i="3"/>
  <c r="F15" i="3"/>
  <c r="F18" i="3"/>
  <c r="F19" i="3"/>
  <c r="F20" i="3"/>
  <c r="H68" i="3"/>
  <c r="G68" i="3"/>
  <c r="F4" i="3"/>
  <c r="H69" i="3" l="1"/>
  <c r="G69" i="3"/>
  <c r="I51" i="3"/>
  <c r="F56" i="3"/>
  <c r="F55" i="3"/>
  <c r="F54" i="3"/>
  <c r="F53" i="3"/>
  <c r="F52" i="3"/>
  <c r="F45" i="3"/>
  <c r="F44" i="3"/>
  <c r="F43" i="3"/>
  <c r="F42" i="3"/>
  <c r="F41" i="3"/>
  <c r="F40" i="3"/>
  <c r="F39" i="3"/>
  <c r="F36" i="3"/>
  <c r="F35" i="3"/>
  <c r="F34" i="3"/>
  <c r="F33" i="3"/>
  <c r="F32" i="3"/>
  <c r="F31" i="3"/>
  <c r="F29" i="3"/>
  <c r="F28" i="3"/>
  <c r="F26" i="3"/>
  <c r="F25" i="3"/>
  <c r="F24" i="3"/>
  <c r="F23" i="3"/>
  <c r="F17" i="3"/>
  <c r="F16" i="3"/>
  <c r="F14" i="3"/>
  <c r="F12" i="3"/>
  <c r="F7" i="3"/>
  <c r="F6" i="3"/>
  <c r="D68" i="3" l="1"/>
  <c r="D69" i="3"/>
  <c r="F37" i="3"/>
  <c r="F57" i="3"/>
  <c r="F30" i="3"/>
  <c r="F46" i="3"/>
  <c r="F11" i="3"/>
  <c r="F21" i="3"/>
  <c r="F62" i="3"/>
  <c r="F64" i="3" l="1"/>
  <c r="D70" i="3"/>
  <c r="F38" i="3"/>
  <c r="F63" i="3"/>
  <c r="F22" i="3"/>
</calcChain>
</file>

<file path=xl/sharedStrings.xml><?xml version="1.0" encoding="utf-8"?>
<sst xmlns="http://schemas.openxmlformats.org/spreadsheetml/2006/main" count="183" uniqueCount="104">
  <si>
    <t>Teras Disiplin</t>
  </si>
  <si>
    <t>Teras Umum</t>
  </si>
  <si>
    <t>MPU</t>
  </si>
  <si>
    <t>Elektif</t>
  </si>
  <si>
    <t>Latihan Industri</t>
  </si>
  <si>
    <t>Klasifikasi Kursus</t>
  </si>
  <si>
    <t>Jadual Pecahan Kursus Mengikut Klasifikasi</t>
  </si>
  <si>
    <t>9-15</t>
  </si>
  <si>
    <t>Syarat Kredit Program Standard</t>
  </si>
  <si>
    <t>9-22</t>
  </si>
  <si>
    <t>47-53</t>
  </si>
  <si>
    <t>4-12</t>
  </si>
  <si>
    <t>Jumlah</t>
  </si>
  <si>
    <t>Kredit PPT</t>
  </si>
  <si>
    <t>PENGAJIAN MALAYSIA</t>
  </si>
  <si>
    <t>COMMUNICATIVE ENGLISH 1</t>
  </si>
  <si>
    <t>ELECTRICAL TECHNOLOGY</t>
  </si>
  <si>
    <t>ELECTRICAL WIRING</t>
  </si>
  <si>
    <t>MEASUREMENT</t>
  </si>
  <si>
    <t>NILAI MASYARAKAT MALAYSIA**</t>
  </si>
  <si>
    <t>SUKAN</t>
  </si>
  <si>
    <t xml:space="preserve">UNIT BERUNIFORM 1 </t>
  </si>
  <si>
    <t>ENGINERING MATHEMATICS 2</t>
  </si>
  <si>
    <t>ELECTRICAL CIRCUIT</t>
  </si>
  <si>
    <t>SEMICONDUCTOR DEVICES</t>
  </si>
  <si>
    <t>DIGITAL ELECTRONIC</t>
  </si>
  <si>
    <t>FUNDAMENTAL PROGRAMMING</t>
  </si>
  <si>
    <t>COMMUNICATIVE ENGLISH 2</t>
  </si>
  <si>
    <t>KELAB/PERSATUAN</t>
  </si>
  <si>
    <t>UNIT BERUNIFORM 2</t>
  </si>
  <si>
    <t>ELECTRONIC CIRCUITS</t>
  </si>
  <si>
    <t>ELECTRONIC EQUIPMENT REPAIR</t>
  </si>
  <si>
    <t>COMMUNICATION SYSTEM FUNDAMENTALS</t>
  </si>
  <si>
    <t>POWER SYSTEM</t>
  </si>
  <si>
    <t>INDUSTRIAL TRAINING</t>
  </si>
  <si>
    <t>COMMUNICATIVE ENGLISH 3</t>
  </si>
  <si>
    <t>COMPUTER NETWORKING FUNDAMENTALS</t>
  </si>
  <si>
    <t>EMBEDDED SYSTEM APPLICATION</t>
  </si>
  <si>
    <t>KOMUNIKASI &amp; PENYIARAN ISLAM</t>
  </si>
  <si>
    <t>ENTREPRENEURSHIP</t>
  </si>
  <si>
    <t>PROJECT 2</t>
  </si>
  <si>
    <t>CMOS INTEGRATED CIRCUIT DESIGN</t>
  </si>
  <si>
    <t>ELECTRICAL MACHINE</t>
  </si>
  <si>
    <t>POWER ELECTRONICS</t>
  </si>
  <si>
    <t>PROGRAMMABLE LOGIC CONTROLLER (PLC) &amp; AUTOMATION</t>
  </si>
  <si>
    <t>Semester</t>
  </si>
  <si>
    <t>General Component</t>
  </si>
  <si>
    <t>Technology Component</t>
  </si>
  <si>
    <t>Year</t>
  </si>
  <si>
    <t>Code</t>
  </si>
  <si>
    <t>Course Name</t>
  </si>
  <si>
    <t>Component</t>
  </si>
  <si>
    <t>Credit Hours</t>
  </si>
  <si>
    <t>General</t>
  </si>
  <si>
    <t>Technology</t>
  </si>
  <si>
    <t>Theory / Knowledge Related Component</t>
  </si>
  <si>
    <t>Practical</t>
  </si>
  <si>
    <t>N/A</t>
  </si>
  <si>
    <t xml:space="preserve">INTERACTIVE MUTIMEDIA APPLICATIONS </t>
  </si>
  <si>
    <t>CIRCUIT ANALYSIS</t>
  </si>
  <si>
    <t>Year 1 Semester 1 Total Credit</t>
  </si>
  <si>
    <t>Year 1 Semester 2 Total Credit</t>
  </si>
  <si>
    <t>Year 1 Total Credit</t>
  </si>
  <si>
    <t>Year 2 Semester 2 Total Credit</t>
  </si>
  <si>
    <t>Year 2 Total Credit</t>
  </si>
  <si>
    <t>Year 3 Semester 1 Total Credit</t>
  </si>
  <si>
    <t>Year 3 Semester 2 Total Credit</t>
  </si>
  <si>
    <t>Year 3 Total Credit</t>
  </si>
  <si>
    <t>Courses Clasification</t>
  </si>
  <si>
    <t>Total Credit Hours</t>
  </si>
  <si>
    <t>Credit Hours EP</t>
  </si>
  <si>
    <t>DETXXX3</t>
  </si>
  <si>
    <t>DETXXX2</t>
  </si>
  <si>
    <t>DEEXXX2</t>
  </si>
  <si>
    <t>DUAXXX2</t>
  </si>
  <si>
    <t>DUBXXX2</t>
  </si>
  <si>
    <t>DRSXXX1</t>
  </si>
  <si>
    <t>DRBXXX1</t>
  </si>
  <si>
    <t>DBMXXX3</t>
  </si>
  <si>
    <t>DEEXXX3</t>
  </si>
  <si>
    <t>DEEXXX4</t>
  </si>
  <si>
    <t>DECXXX2</t>
  </si>
  <si>
    <t>DUEXXX2</t>
  </si>
  <si>
    <t>DRKXXX2</t>
  </si>
  <si>
    <t>DRBXXX2</t>
  </si>
  <si>
    <t>DEPXXX3</t>
  </si>
  <si>
    <t>DECXXX3</t>
  </si>
  <si>
    <t>DEJXXX3</t>
  </si>
  <si>
    <t>DPBXXX2</t>
  </si>
  <si>
    <t>DUTXXX0</t>
  </si>
  <si>
    <t>TECHNOLOGY MATHEMATICS 1</t>
  </si>
  <si>
    <t>TECHNOLOGY SCIENCE</t>
  </si>
  <si>
    <t>ELECTRICAL TECHNOLOGY MATHEMATICS</t>
  </si>
  <si>
    <t>DBSXXX2</t>
  </si>
  <si>
    <t xml:space="preserve">SAINS TEKNOLOGI </t>
  </si>
  <si>
    <t>* DL – Dependent Learning</t>
  </si>
  <si>
    <t>* IG – Industrial Guidance</t>
  </si>
  <si>
    <t>* IL – Independent Learning</t>
  </si>
  <si>
    <t>DL, IG and IL</t>
  </si>
  <si>
    <t>Industry Mode Component 
(State mode 2u2i,WBL, etc)</t>
  </si>
  <si>
    <t>WBL</t>
  </si>
  <si>
    <t>Face-to-Face / Guided Learning
(Actual Contact Hours)</t>
  </si>
  <si>
    <t>Theory/Knowlegde based</t>
  </si>
  <si>
    <t>Practical/Modern Tool Usage-based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</si>
</sst>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17" fontId="4" fillId="0" borderId="1" xfId="0" quotePrefix="1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9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/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3"/>
  <sheetViews>
    <sheetView tabSelected="1" view="pageBreakPreview" zoomScale="90" zoomScaleNormal="90" zoomScaleSheetLayoutView="90" workbookViewId="0">
      <selection activeCell="E73" sqref="E73"/>
    </sheetView>
  </sheetViews>
  <sheetFormatPr defaultRowHeight="15" x14ac:dyDescent="0.25"/>
  <cols>
    <col min="1" max="1" width="6.42578125" style="5" bestFit="1" customWidth="1"/>
    <col min="2" max="2" width="10.42578125" style="5" customWidth="1"/>
    <col min="3" max="3" width="9.85546875" style="5" customWidth="1"/>
    <col min="4" max="4" width="35.85546875" style="1" customWidth="1"/>
    <col min="5" max="5" width="14.85546875" style="10" customWidth="1"/>
    <col min="6" max="6" width="12.140625" style="5" customWidth="1"/>
    <col min="7" max="7" width="17.140625" customWidth="1"/>
    <col min="8" max="8" width="20.42578125" customWidth="1"/>
    <col min="9" max="9" width="21.5703125" style="47" customWidth="1"/>
  </cols>
  <sheetData>
    <row r="2" spans="1:9" s="44" customFormat="1" ht="39.6" customHeight="1" x14ac:dyDescent="0.25">
      <c r="A2" s="54" t="s">
        <v>48</v>
      </c>
      <c r="B2" s="54" t="s">
        <v>45</v>
      </c>
      <c r="C2" s="54" t="s">
        <v>49</v>
      </c>
      <c r="D2" s="54" t="s">
        <v>50</v>
      </c>
      <c r="E2" s="54" t="s">
        <v>51</v>
      </c>
      <c r="F2" s="54" t="s">
        <v>52</v>
      </c>
      <c r="G2" s="54" t="s">
        <v>101</v>
      </c>
      <c r="H2" s="55"/>
      <c r="I2" s="43" t="s">
        <v>98</v>
      </c>
    </row>
    <row r="3" spans="1:9" ht="60" x14ac:dyDescent="0.25">
      <c r="A3" s="54"/>
      <c r="B3" s="54"/>
      <c r="C3" s="54"/>
      <c r="D3" s="54"/>
      <c r="E3" s="54"/>
      <c r="F3" s="54"/>
      <c r="G3" s="41" t="s">
        <v>55</v>
      </c>
      <c r="H3" s="41" t="s">
        <v>56</v>
      </c>
      <c r="I3" s="41" t="s">
        <v>99</v>
      </c>
    </row>
    <row r="4" spans="1:9" x14ac:dyDescent="0.25">
      <c r="A4" s="27">
        <v>1</v>
      </c>
      <c r="B4" s="27">
        <v>1</v>
      </c>
      <c r="C4" s="28" t="s">
        <v>75</v>
      </c>
      <c r="D4" s="29" t="s">
        <v>14</v>
      </c>
      <c r="E4" s="29" t="s">
        <v>53</v>
      </c>
      <c r="F4" s="27">
        <f>ROUND(MID(C4,7,7),1)</f>
        <v>2</v>
      </c>
      <c r="G4" s="7" t="s">
        <v>57</v>
      </c>
      <c r="H4" s="7" t="s">
        <v>57</v>
      </c>
      <c r="I4" s="45"/>
    </row>
    <row r="5" spans="1:9" x14ac:dyDescent="0.25">
      <c r="A5" s="6">
        <v>1</v>
      </c>
      <c r="B5" s="6">
        <v>1</v>
      </c>
      <c r="C5" s="14" t="s">
        <v>82</v>
      </c>
      <c r="D5" s="15" t="s">
        <v>15</v>
      </c>
      <c r="E5" s="15" t="s">
        <v>53</v>
      </c>
      <c r="F5" s="6">
        <f t="shared" ref="F5:F10" si="0">ROUND(MID(C5,7,7),1)</f>
        <v>2</v>
      </c>
      <c r="G5" s="7" t="s">
        <v>57</v>
      </c>
      <c r="H5" s="7" t="s">
        <v>57</v>
      </c>
      <c r="I5" s="45"/>
    </row>
    <row r="6" spans="1:9" x14ac:dyDescent="0.25">
      <c r="A6" s="6">
        <v>1</v>
      </c>
      <c r="B6" s="6">
        <v>1</v>
      </c>
      <c r="C6" s="14" t="s">
        <v>78</v>
      </c>
      <c r="D6" s="15" t="s">
        <v>90</v>
      </c>
      <c r="E6" s="15" t="s">
        <v>54</v>
      </c>
      <c r="F6" s="6">
        <f t="shared" si="0"/>
        <v>3</v>
      </c>
      <c r="G6" s="30">
        <v>56</v>
      </c>
      <c r="H6" s="7">
        <v>42</v>
      </c>
      <c r="I6" s="45"/>
    </row>
    <row r="7" spans="1:9" x14ac:dyDescent="0.25">
      <c r="A7" s="6">
        <v>1</v>
      </c>
      <c r="B7" s="6">
        <v>1</v>
      </c>
      <c r="C7" s="14" t="s">
        <v>93</v>
      </c>
      <c r="D7" s="15" t="s">
        <v>91</v>
      </c>
      <c r="E7" s="15" t="s">
        <v>54</v>
      </c>
      <c r="F7" s="6">
        <f t="shared" si="0"/>
        <v>2</v>
      </c>
      <c r="G7" s="30">
        <v>14</v>
      </c>
      <c r="H7" s="7">
        <v>56</v>
      </c>
      <c r="I7" s="45"/>
    </row>
    <row r="8" spans="1:9" x14ac:dyDescent="0.25">
      <c r="A8" s="6">
        <v>1</v>
      </c>
      <c r="B8" s="6">
        <v>1</v>
      </c>
      <c r="C8" s="14" t="s">
        <v>71</v>
      </c>
      <c r="D8" s="13" t="s">
        <v>16</v>
      </c>
      <c r="E8" s="15" t="s">
        <v>54</v>
      </c>
      <c r="F8" s="6">
        <f t="shared" si="0"/>
        <v>3</v>
      </c>
      <c r="G8" s="30">
        <v>42</v>
      </c>
      <c r="H8" s="7">
        <v>56</v>
      </c>
      <c r="I8" s="45"/>
    </row>
    <row r="9" spans="1:9" x14ac:dyDescent="0.25">
      <c r="A9" s="6">
        <v>1</v>
      </c>
      <c r="B9" s="6">
        <v>1</v>
      </c>
      <c r="C9" s="14" t="s">
        <v>72</v>
      </c>
      <c r="D9" s="15" t="s">
        <v>17</v>
      </c>
      <c r="E9" s="15" t="s">
        <v>54</v>
      </c>
      <c r="F9" s="6">
        <f t="shared" si="0"/>
        <v>2</v>
      </c>
      <c r="G9" s="30">
        <v>14</v>
      </c>
      <c r="H9" s="7">
        <v>56</v>
      </c>
      <c r="I9" s="45"/>
    </row>
    <row r="10" spans="1:9" x14ac:dyDescent="0.25">
      <c r="A10" s="6">
        <v>1</v>
      </c>
      <c r="B10" s="6">
        <v>1</v>
      </c>
      <c r="C10" s="14" t="s">
        <v>73</v>
      </c>
      <c r="D10" s="15" t="s">
        <v>18</v>
      </c>
      <c r="E10" s="15" t="s">
        <v>54</v>
      </c>
      <c r="F10" s="6">
        <f t="shared" si="0"/>
        <v>2</v>
      </c>
      <c r="G10" s="30">
        <v>14</v>
      </c>
      <c r="H10" s="7">
        <v>56</v>
      </c>
      <c r="I10" s="45"/>
    </row>
    <row r="11" spans="1:9" s="35" customFormat="1" x14ac:dyDescent="0.25">
      <c r="A11" s="48" t="s">
        <v>60</v>
      </c>
      <c r="B11" s="48"/>
      <c r="C11" s="48"/>
      <c r="D11" s="48"/>
      <c r="E11" s="48"/>
      <c r="F11" s="21">
        <f>SUM(F4:F10)</f>
        <v>16</v>
      </c>
      <c r="G11" s="34"/>
      <c r="H11" s="33"/>
      <c r="I11" s="43"/>
    </row>
    <row r="12" spans="1:9" x14ac:dyDescent="0.25">
      <c r="A12" s="6">
        <v>1</v>
      </c>
      <c r="B12" s="6">
        <v>2</v>
      </c>
      <c r="C12" s="14" t="s">
        <v>74</v>
      </c>
      <c r="D12" s="15" t="s">
        <v>94</v>
      </c>
      <c r="E12" s="15" t="s">
        <v>53</v>
      </c>
      <c r="F12" s="6">
        <f>ROUND(MID(C12,7,7),1)</f>
        <v>2</v>
      </c>
      <c r="G12" s="7" t="s">
        <v>57</v>
      </c>
      <c r="H12" s="7" t="s">
        <v>57</v>
      </c>
      <c r="I12" s="45"/>
    </row>
    <row r="13" spans="1:9" x14ac:dyDescent="0.25">
      <c r="A13" s="6">
        <v>1</v>
      </c>
      <c r="B13" s="6">
        <v>2</v>
      </c>
      <c r="C13" s="14" t="s">
        <v>75</v>
      </c>
      <c r="D13" s="15" t="s">
        <v>19</v>
      </c>
      <c r="E13" s="15" t="s">
        <v>53</v>
      </c>
      <c r="F13" s="6">
        <f>ROUND(MID(C13,7,7),1)</f>
        <v>2</v>
      </c>
      <c r="G13" s="7" t="s">
        <v>57</v>
      </c>
      <c r="H13" s="7" t="s">
        <v>57</v>
      </c>
      <c r="I13" s="45"/>
    </row>
    <row r="14" spans="1:9" x14ac:dyDescent="0.25">
      <c r="A14" s="6">
        <v>1</v>
      </c>
      <c r="B14" s="6">
        <v>2</v>
      </c>
      <c r="C14" s="14" t="s">
        <v>76</v>
      </c>
      <c r="D14" s="15" t="s">
        <v>20</v>
      </c>
      <c r="E14" s="15" t="s">
        <v>53</v>
      </c>
      <c r="F14" s="6">
        <f>ROUND(MID(C14,7,7),1)</f>
        <v>1</v>
      </c>
      <c r="G14" s="7" t="s">
        <v>57</v>
      </c>
      <c r="H14" s="7" t="s">
        <v>57</v>
      </c>
      <c r="I14" s="45"/>
    </row>
    <row r="15" spans="1:9" x14ac:dyDescent="0.25">
      <c r="A15" s="6">
        <v>1</v>
      </c>
      <c r="B15" s="6">
        <v>2</v>
      </c>
      <c r="C15" s="14" t="s">
        <v>77</v>
      </c>
      <c r="D15" s="15" t="s">
        <v>21</v>
      </c>
      <c r="E15" s="15" t="s">
        <v>53</v>
      </c>
      <c r="F15" s="6">
        <f>ROUND(MID(C15,7,7),1)</f>
        <v>1</v>
      </c>
      <c r="G15" s="7" t="s">
        <v>57</v>
      </c>
      <c r="H15" s="7" t="s">
        <v>57</v>
      </c>
      <c r="I15" s="45"/>
    </row>
    <row r="16" spans="1:9" x14ac:dyDescent="0.25">
      <c r="A16" s="6">
        <v>1</v>
      </c>
      <c r="B16" s="6">
        <v>2</v>
      </c>
      <c r="C16" s="14" t="s">
        <v>78</v>
      </c>
      <c r="D16" s="15" t="s">
        <v>22</v>
      </c>
      <c r="E16" s="15" t="s">
        <v>54</v>
      </c>
      <c r="F16" s="6">
        <f>ROUND(MID(C16,7,7),1)</f>
        <v>3</v>
      </c>
      <c r="G16" s="30">
        <v>28</v>
      </c>
      <c r="H16" s="7">
        <v>70</v>
      </c>
      <c r="I16" s="45"/>
    </row>
    <row r="17" spans="1:9" x14ac:dyDescent="0.25">
      <c r="A17" s="6">
        <v>1</v>
      </c>
      <c r="B17" s="6">
        <v>2</v>
      </c>
      <c r="C17" s="14" t="s">
        <v>71</v>
      </c>
      <c r="D17" s="15" t="s">
        <v>23</v>
      </c>
      <c r="E17" s="15" t="s">
        <v>54</v>
      </c>
      <c r="F17" s="6">
        <f t="shared" ref="F17:F20" si="1">ROUND(MID(C17,7,7),1)</f>
        <v>3</v>
      </c>
      <c r="G17" s="30">
        <v>56</v>
      </c>
      <c r="H17" s="7">
        <v>42</v>
      </c>
      <c r="I17" s="45"/>
    </row>
    <row r="18" spans="1:9" x14ac:dyDescent="0.25">
      <c r="A18" s="6">
        <v>1</v>
      </c>
      <c r="B18" s="6">
        <v>2</v>
      </c>
      <c r="C18" s="14" t="s">
        <v>79</v>
      </c>
      <c r="D18" s="15" t="s">
        <v>24</v>
      </c>
      <c r="E18" s="15" t="s">
        <v>54</v>
      </c>
      <c r="F18" s="6">
        <f t="shared" si="1"/>
        <v>3</v>
      </c>
      <c r="G18" s="30">
        <v>28</v>
      </c>
      <c r="H18" s="7">
        <v>70</v>
      </c>
      <c r="I18" s="45"/>
    </row>
    <row r="19" spans="1:9" x14ac:dyDescent="0.25">
      <c r="A19" s="6">
        <v>1</v>
      </c>
      <c r="B19" s="6">
        <v>2</v>
      </c>
      <c r="C19" s="14" t="s">
        <v>80</v>
      </c>
      <c r="D19" s="15" t="s">
        <v>25</v>
      </c>
      <c r="E19" s="15" t="s">
        <v>54</v>
      </c>
      <c r="F19" s="6">
        <f t="shared" si="1"/>
        <v>4</v>
      </c>
      <c r="G19" s="30">
        <v>70</v>
      </c>
      <c r="H19" s="7">
        <v>70</v>
      </c>
      <c r="I19" s="45"/>
    </row>
    <row r="20" spans="1:9" x14ac:dyDescent="0.25">
      <c r="A20" s="6">
        <v>1</v>
      </c>
      <c r="B20" s="6">
        <v>2</v>
      </c>
      <c r="C20" s="16" t="s">
        <v>81</v>
      </c>
      <c r="D20" s="15" t="s">
        <v>26</v>
      </c>
      <c r="E20" s="15" t="s">
        <v>54</v>
      </c>
      <c r="F20" s="6">
        <f t="shared" si="1"/>
        <v>2</v>
      </c>
      <c r="G20" s="30">
        <v>14</v>
      </c>
      <c r="H20" s="7">
        <v>56</v>
      </c>
      <c r="I20" s="45"/>
    </row>
    <row r="21" spans="1:9" s="35" customFormat="1" x14ac:dyDescent="0.25">
      <c r="A21" s="48" t="s">
        <v>61</v>
      </c>
      <c r="B21" s="48"/>
      <c r="C21" s="48"/>
      <c r="D21" s="48"/>
      <c r="E21" s="48"/>
      <c r="F21" s="21">
        <f>SUM(F12:F20)</f>
        <v>21</v>
      </c>
      <c r="G21" s="34"/>
      <c r="H21" s="33"/>
      <c r="I21" s="43"/>
    </row>
    <row r="22" spans="1:9" s="35" customFormat="1" x14ac:dyDescent="0.25">
      <c r="A22" s="48" t="s">
        <v>62</v>
      </c>
      <c r="B22" s="48"/>
      <c r="C22" s="48"/>
      <c r="D22" s="48"/>
      <c r="E22" s="48"/>
      <c r="F22" s="21">
        <f>F21+F11</f>
        <v>37</v>
      </c>
      <c r="G22" s="34"/>
      <c r="H22" s="33"/>
      <c r="I22" s="43"/>
    </row>
    <row r="23" spans="1:9" x14ac:dyDescent="0.25">
      <c r="A23" s="6">
        <v>2</v>
      </c>
      <c r="B23" s="6">
        <v>1</v>
      </c>
      <c r="C23" s="14" t="s">
        <v>82</v>
      </c>
      <c r="D23" s="15" t="s">
        <v>27</v>
      </c>
      <c r="E23" s="15" t="s">
        <v>53</v>
      </c>
      <c r="F23" s="6">
        <f t="shared" ref="F23:F29" si="2">ROUND(MID(C23,7,7),1)</f>
        <v>2</v>
      </c>
      <c r="G23" s="7" t="s">
        <v>57</v>
      </c>
      <c r="H23" s="7" t="s">
        <v>57</v>
      </c>
      <c r="I23" s="45"/>
    </row>
    <row r="24" spans="1:9" x14ac:dyDescent="0.25">
      <c r="A24" s="6">
        <v>2</v>
      </c>
      <c r="B24" s="6">
        <v>1</v>
      </c>
      <c r="C24" s="14" t="s">
        <v>83</v>
      </c>
      <c r="D24" s="15" t="s">
        <v>28</v>
      </c>
      <c r="E24" s="15" t="s">
        <v>53</v>
      </c>
      <c r="F24" s="6">
        <f t="shared" si="2"/>
        <v>2</v>
      </c>
      <c r="G24" s="7" t="s">
        <v>57</v>
      </c>
      <c r="H24" s="7" t="s">
        <v>57</v>
      </c>
      <c r="I24" s="45"/>
    </row>
    <row r="25" spans="1:9" x14ac:dyDescent="0.25">
      <c r="A25" s="6">
        <v>2</v>
      </c>
      <c r="B25" s="6">
        <v>1</v>
      </c>
      <c r="C25" s="14" t="s">
        <v>84</v>
      </c>
      <c r="D25" s="15" t="s">
        <v>29</v>
      </c>
      <c r="E25" s="15" t="s">
        <v>53</v>
      </c>
      <c r="F25" s="6">
        <f t="shared" si="2"/>
        <v>2</v>
      </c>
      <c r="G25" s="7" t="s">
        <v>57</v>
      </c>
      <c r="H25" s="7" t="s">
        <v>57</v>
      </c>
      <c r="I25" s="45"/>
    </row>
    <row r="26" spans="1:9" x14ac:dyDescent="0.25">
      <c r="A26" s="6">
        <v>2</v>
      </c>
      <c r="B26" s="6">
        <v>1</v>
      </c>
      <c r="C26" s="14" t="s">
        <v>79</v>
      </c>
      <c r="D26" s="15" t="s">
        <v>30</v>
      </c>
      <c r="E26" s="15" t="s">
        <v>54</v>
      </c>
      <c r="F26" s="6">
        <f t="shared" si="2"/>
        <v>3</v>
      </c>
      <c r="G26" s="30">
        <v>56</v>
      </c>
      <c r="H26" s="7">
        <v>42</v>
      </c>
      <c r="I26" s="45"/>
    </row>
    <row r="27" spans="1:9" x14ac:dyDescent="0.25">
      <c r="A27" s="6">
        <v>2</v>
      </c>
      <c r="B27" s="6">
        <v>1</v>
      </c>
      <c r="C27" s="14" t="s">
        <v>79</v>
      </c>
      <c r="D27" s="15" t="s">
        <v>31</v>
      </c>
      <c r="E27" s="15" t="s">
        <v>54</v>
      </c>
      <c r="F27" s="6">
        <f t="shared" si="2"/>
        <v>3</v>
      </c>
      <c r="G27" s="30">
        <v>42</v>
      </c>
      <c r="H27" s="7">
        <v>56</v>
      </c>
      <c r="I27" s="45"/>
    </row>
    <row r="28" spans="1:9" x14ac:dyDescent="0.25">
      <c r="A28" s="6">
        <v>2</v>
      </c>
      <c r="B28" s="6">
        <v>1</v>
      </c>
      <c r="C28" s="14" t="s">
        <v>85</v>
      </c>
      <c r="D28" s="15" t="s">
        <v>32</v>
      </c>
      <c r="E28" s="15" t="s">
        <v>54</v>
      </c>
      <c r="F28" s="6">
        <f t="shared" si="2"/>
        <v>3</v>
      </c>
      <c r="G28" s="30">
        <v>28</v>
      </c>
      <c r="H28" s="7">
        <v>70</v>
      </c>
      <c r="I28" s="45"/>
    </row>
    <row r="29" spans="1:9" x14ac:dyDescent="0.25">
      <c r="A29" s="6">
        <v>2</v>
      </c>
      <c r="B29" s="6">
        <v>1</v>
      </c>
      <c r="C29" s="14" t="s">
        <v>71</v>
      </c>
      <c r="D29" s="15" t="s">
        <v>33</v>
      </c>
      <c r="E29" s="15" t="s">
        <v>54</v>
      </c>
      <c r="F29" s="6">
        <f t="shared" si="2"/>
        <v>3</v>
      </c>
      <c r="G29" s="30">
        <v>56</v>
      </c>
      <c r="H29" s="7">
        <v>42</v>
      </c>
      <c r="I29" s="45"/>
    </row>
    <row r="30" spans="1:9" s="35" customFormat="1" x14ac:dyDescent="0.25">
      <c r="A30" s="48" t="s">
        <v>63</v>
      </c>
      <c r="B30" s="48"/>
      <c r="C30" s="48"/>
      <c r="D30" s="48"/>
      <c r="E30" s="48"/>
      <c r="F30" s="21">
        <f>SUM(F23:F29)</f>
        <v>18</v>
      </c>
      <c r="G30" s="34"/>
      <c r="H30" s="33"/>
      <c r="I30" s="43"/>
    </row>
    <row r="31" spans="1:9" x14ac:dyDescent="0.25">
      <c r="A31" s="6">
        <v>2</v>
      </c>
      <c r="B31" s="6">
        <v>2</v>
      </c>
      <c r="C31" s="14" t="s">
        <v>82</v>
      </c>
      <c r="D31" s="15" t="s">
        <v>35</v>
      </c>
      <c r="E31" s="17" t="s">
        <v>53</v>
      </c>
      <c r="F31" s="6">
        <f t="shared" ref="F31:F36" si="3">ROUND(MID(C31,7,7),1)</f>
        <v>2</v>
      </c>
      <c r="G31" s="7" t="s">
        <v>57</v>
      </c>
      <c r="H31" s="7" t="s">
        <v>57</v>
      </c>
      <c r="I31" s="45"/>
    </row>
    <row r="32" spans="1:9" x14ac:dyDescent="0.25">
      <c r="A32" s="6">
        <v>2</v>
      </c>
      <c r="B32" s="6">
        <v>2</v>
      </c>
      <c r="C32" s="14" t="s">
        <v>78</v>
      </c>
      <c r="D32" s="15" t="s">
        <v>92</v>
      </c>
      <c r="E32" s="17" t="s">
        <v>54</v>
      </c>
      <c r="F32" s="6">
        <f t="shared" si="3"/>
        <v>3</v>
      </c>
      <c r="G32" s="30">
        <v>56</v>
      </c>
      <c r="H32" s="7">
        <v>42</v>
      </c>
      <c r="I32" s="45"/>
    </row>
    <row r="33" spans="1:9" x14ac:dyDescent="0.25">
      <c r="A33" s="6">
        <v>2</v>
      </c>
      <c r="B33" s="6">
        <v>2</v>
      </c>
      <c r="C33" s="18" t="s">
        <v>86</v>
      </c>
      <c r="D33" s="15" t="s">
        <v>36</v>
      </c>
      <c r="E33" s="15" t="s">
        <v>54</v>
      </c>
      <c r="F33" s="6">
        <f t="shared" si="3"/>
        <v>3</v>
      </c>
      <c r="G33" s="30">
        <v>28</v>
      </c>
      <c r="H33" s="7">
        <v>70</v>
      </c>
      <c r="I33" s="45"/>
    </row>
    <row r="34" spans="1:9" x14ac:dyDescent="0.25">
      <c r="A34" s="6">
        <v>2</v>
      </c>
      <c r="B34" s="6">
        <v>2</v>
      </c>
      <c r="C34" s="18" t="s">
        <v>81</v>
      </c>
      <c r="D34" s="15" t="s">
        <v>37</v>
      </c>
      <c r="E34" s="17" t="s">
        <v>54</v>
      </c>
      <c r="F34" s="6">
        <f t="shared" si="3"/>
        <v>2</v>
      </c>
      <c r="G34" s="30">
        <v>42</v>
      </c>
      <c r="H34" s="7">
        <v>56</v>
      </c>
      <c r="I34" s="45"/>
    </row>
    <row r="35" spans="1:9" ht="27" x14ac:dyDescent="0.25">
      <c r="A35" s="6">
        <v>2</v>
      </c>
      <c r="B35" s="6">
        <v>2</v>
      </c>
      <c r="C35" s="14" t="s">
        <v>87</v>
      </c>
      <c r="D35" s="15" t="s">
        <v>44</v>
      </c>
      <c r="E35" s="15" t="s">
        <v>54</v>
      </c>
      <c r="F35" s="6">
        <f t="shared" si="3"/>
        <v>3</v>
      </c>
      <c r="G35" s="30">
        <v>28</v>
      </c>
      <c r="H35" s="7">
        <v>70</v>
      </c>
      <c r="I35" s="45"/>
    </row>
    <row r="36" spans="1:9" x14ac:dyDescent="0.25">
      <c r="A36" s="6">
        <v>2</v>
      </c>
      <c r="B36" s="6">
        <v>2</v>
      </c>
      <c r="C36" s="16" t="s">
        <v>73</v>
      </c>
      <c r="D36" s="15" t="s">
        <v>58</v>
      </c>
      <c r="E36" s="15" t="s">
        <v>54</v>
      </c>
      <c r="F36" s="6">
        <f t="shared" si="3"/>
        <v>2</v>
      </c>
      <c r="G36" s="30">
        <v>30</v>
      </c>
      <c r="H36" s="7">
        <v>78</v>
      </c>
      <c r="I36" s="45"/>
    </row>
    <row r="37" spans="1:9" s="37" customFormat="1" x14ac:dyDescent="0.25">
      <c r="A37" s="48" t="s">
        <v>63</v>
      </c>
      <c r="B37" s="48"/>
      <c r="C37" s="48"/>
      <c r="D37" s="48"/>
      <c r="E37" s="48"/>
      <c r="F37" s="21">
        <f>SUM(F31:F36)</f>
        <v>15</v>
      </c>
      <c r="G37" s="36"/>
      <c r="H37" s="32"/>
      <c r="I37" s="46"/>
    </row>
    <row r="38" spans="1:9" s="35" customFormat="1" x14ac:dyDescent="0.25">
      <c r="A38" s="48" t="s">
        <v>64</v>
      </c>
      <c r="B38" s="48"/>
      <c r="C38" s="48"/>
      <c r="D38" s="48"/>
      <c r="E38" s="48"/>
      <c r="F38" s="21">
        <f>F37+F30</f>
        <v>33</v>
      </c>
      <c r="G38" s="34"/>
      <c r="H38" s="33"/>
      <c r="I38" s="43"/>
    </row>
    <row r="39" spans="1:9" x14ac:dyDescent="0.25">
      <c r="A39" s="6">
        <v>3</v>
      </c>
      <c r="B39" s="6">
        <v>1</v>
      </c>
      <c r="C39" s="14" t="s">
        <v>74</v>
      </c>
      <c r="D39" s="15" t="s">
        <v>38</v>
      </c>
      <c r="E39" s="15" t="s">
        <v>53</v>
      </c>
      <c r="F39" s="6">
        <f t="shared" ref="F39:F45" si="4">ROUND(MID(C39,7,7),1)</f>
        <v>2</v>
      </c>
      <c r="G39" s="7" t="s">
        <v>57</v>
      </c>
      <c r="H39" s="7" t="s">
        <v>57</v>
      </c>
      <c r="I39" s="45"/>
    </row>
    <row r="40" spans="1:9" x14ac:dyDescent="0.25">
      <c r="A40" s="6">
        <v>3</v>
      </c>
      <c r="B40" s="6">
        <v>2</v>
      </c>
      <c r="C40" s="14" t="s">
        <v>88</v>
      </c>
      <c r="D40" s="15" t="s">
        <v>39</v>
      </c>
      <c r="E40" s="15" t="s">
        <v>53</v>
      </c>
      <c r="F40" s="6">
        <f t="shared" si="4"/>
        <v>2</v>
      </c>
      <c r="G40" s="7" t="s">
        <v>57</v>
      </c>
      <c r="H40" s="7" t="s">
        <v>57</v>
      </c>
      <c r="I40" s="45"/>
    </row>
    <row r="41" spans="1:9" x14ac:dyDescent="0.25">
      <c r="A41" s="6">
        <v>3</v>
      </c>
      <c r="B41" s="6">
        <v>2</v>
      </c>
      <c r="C41" s="14" t="s">
        <v>73</v>
      </c>
      <c r="D41" s="15" t="s">
        <v>40</v>
      </c>
      <c r="E41" s="15" t="s">
        <v>54</v>
      </c>
      <c r="F41" s="6">
        <f t="shared" si="4"/>
        <v>2</v>
      </c>
      <c r="G41" s="30">
        <v>14</v>
      </c>
      <c r="H41" s="7">
        <v>56</v>
      </c>
      <c r="I41" s="45" t="s">
        <v>100</v>
      </c>
    </row>
    <row r="42" spans="1:9" x14ac:dyDescent="0.25">
      <c r="A42" s="6">
        <v>3</v>
      </c>
      <c r="B42" s="6">
        <v>2</v>
      </c>
      <c r="C42" s="12" t="s">
        <v>79</v>
      </c>
      <c r="D42" s="13" t="s">
        <v>41</v>
      </c>
      <c r="E42" s="15" t="s">
        <v>54</v>
      </c>
      <c r="F42" s="6">
        <f t="shared" si="4"/>
        <v>3</v>
      </c>
      <c r="G42" s="30">
        <v>56</v>
      </c>
      <c r="H42" s="7">
        <v>42</v>
      </c>
      <c r="I42" s="45" t="s">
        <v>100</v>
      </c>
    </row>
    <row r="43" spans="1:9" x14ac:dyDescent="0.25">
      <c r="A43" s="6">
        <v>3</v>
      </c>
      <c r="B43" s="6">
        <v>2</v>
      </c>
      <c r="C43" s="14" t="s">
        <v>71</v>
      </c>
      <c r="D43" s="15" t="s">
        <v>42</v>
      </c>
      <c r="E43" s="15" t="s">
        <v>54</v>
      </c>
      <c r="F43" s="6">
        <f t="shared" si="4"/>
        <v>3</v>
      </c>
      <c r="G43" s="30">
        <v>42</v>
      </c>
      <c r="H43" s="7">
        <v>56</v>
      </c>
      <c r="I43" s="45"/>
    </row>
    <row r="44" spans="1:9" x14ac:dyDescent="0.25">
      <c r="A44" s="6">
        <v>3</v>
      </c>
      <c r="B44" s="6">
        <v>2</v>
      </c>
      <c r="C44" s="14" t="s">
        <v>71</v>
      </c>
      <c r="D44" s="15" t="s">
        <v>43</v>
      </c>
      <c r="E44" s="15" t="s">
        <v>54</v>
      </c>
      <c r="F44" s="6">
        <f t="shared" si="4"/>
        <v>3</v>
      </c>
      <c r="G44" s="30">
        <v>28</v>
      </c>
      <c r="H44" s="7">
        <v>70</v>
      </c>
      <c r="I44" s="45"/>
    </row>
    <row r="45" spans="1:9" x14ac:dyDescent="0.25">
      <c r="A45" s="6">
        <v>3</v>
      </c>
      <c r="B45" s="6">
        <v>2</v>
      </c>
      <c r="C45" s="14" t="s">
        <v>73</v>
      </c>
      <c r="D45" s="15" t="s">
        <v>59</v>
      </c>
      <c r="E45" s="15" t="s">
        <v>54</v>
      </c>
      <c r="F45" s="6">
        <f t="shared" si="4"/>
        <v>2</v>
      </c>
      <c r="G45" s="30">
        <v>14</v>
      </c>
      <c r="H45" s="7">
        <v>56</v>
      </c>
      <c r="I45" s="45"/>
    </row>
    <row r="46" spans="1:9" s="37" customFormat="1" x14ac:dyDescent="0.25">
      <c r="A46" s="49" t="s">
        <v>65</v>
      </c>
      <c r="B46" s="49"/>
      <c r="C46" s="49"/>
      <c r="D46" s="49"/>
      <c r="E46" s="49"/>
      <c r="F46" s="21">
        <f>SUM(F39:F45)</f>
        <v>17</v>
      </c>
      <c r="G46" s="36"/>
      <c r="H46" s="32"/>
      <c r="I46" s="46"/>
    </row>
    <row r="47" spans="1:9" hidden="1" x14ac:dyDescent="0.25">
      <c r="A47" s="6"/>
      <c r="B47" s="6"/>
      <c r="C47" s="6"/>
      <c r="D47" s="11"/>
      <c r="E47" s="19"/>
      <c r="F47" s="6"/>
      <c r="G47" s="30"/>
      <c r="H47" s="7"/>
      <c r="I47" s="45"/>
    </row>
    <row r="48" spans="1:9" hidden="1" x14ac:dyDescent="0.25">
      <c r="A48" s="6"/>
      <c r="B48" s="6"/>
      <c r="C48" s="6"/>
      <c r="D48" s="11"/>
      <c r="E48" s="19"/>
      <c r="F48" s="6"/>
      <c r="G48" s="30"/>
      <c r="H48" s="7"/>
      <c r="I48" s="45"/>
    </row>
    <row r="49" spans="1:9" hidden="1" x14ac:dyDescent="0.25">
      <c r="A49" s="6"/>
      <c r="B49" s="6"/>
      <c r="C49" s="6"/>
      <c r="D49" s="11"/>
      <c r="E49" s="19"/>
      <c r="F49" s="6"/>
      <c r="G49" s="30"/>
      <c r="H49" s="7"/>
      <c r="I49" s="45"/>
    </row>
    <row r="50" spans="1:9" ht="5.0999999999999996" hidden="1" customHeight="1" x14ac:dyDescent="0.25">
      <c r="A50" s="6"/>
      <c r="B50" s="20"/>
      <c r="C50" s="11"/>
      <c r="D50" s="50" t="s">
        <v>6</v>
      </c>
      <c r="E50" s="50"/>
      <c r="F50" s="50"/>
      <c r="G50" s="30"/>
      <c r="H50" s="7"/>
      <c r="I50" s="45"/>
    </row>
    <row r="51" spans="1:9" ht="5.0999999999999996" hidden="1" customHeight="1" x14ac:dyDescent="0.25">
      <c r="A51" s="6"/>
      <c r="B51" s="20"/>
      <c r="C51" s="11"/>
      <c r="D51" s="21" t="s">
        <v>5</v>
      </c>
      <c r="E51" s="22" t="s">
        <v>8</v>
      </c>
      <c r="F51" s="21" t="s">
        <v>13</v>
      </c>
      <c r="G51" s="30"/>
      <c r="H51" s="7"/>
      <c r="I51" s="45" t="e">
        <f>SUMIF(#REF!, "aku",I47:I50)</f>
        <v>#REF!</v>
      </c>
    </row>
    <row r="52" spans="1:9" hidden="1" x14ac:dyDescent="0.25">
      <c r="A52" s="6"/>
      <c r="B52" s="20"/>
      <c r="C52" s="11"/>
      <c r="D52" s="23" t="s">
        <v>2</v>
      </c>
      <c r="E52" s="9" t="s">
        <v>7</v>
      </c>
      <c r="F52" s="6">
        <f>SUMIF(E$4:E$50, "MPU", F$4:F$50)</f>
        <v>0</v>
      </c>
      <c r="G52" s="30"/>
      <c r="H52" s="7"/>
      <c r="I52" s="45"/>
    </row>
    <row r="53" spans="1:9" ht="5.0999999999999996" hidden="1" customHeight="1" x14ac:dyDescent="0.25">
      <c r="A53" s="6"/>
      <c r="B53" s="20"/>
      <c r="C53" s="11"/>
      <c r="D53" s="23" t="s">
        <v>1</v>
      </c>
      <c r="E53" s="9" t="s">
        <v>9</v>
      </c>
      <c r="F53" s="6">
        <f>SUMIF(E$4:E$50, "Teras Umum", F$4:F$50)</f>
        <v>0</v>
      </c>
      <c r="G53" s="30"/>
      <c r="H53" s="7"/>
      <c r="I53" s="45"/>
    </row>
    <row r="54" spans="1:9" ht="5.0999999999999996" hidden="1" customHeight="1" x14ac:dyDescent="0.25">
      <c r="A54" s="6"/>
      <c r="B54" s="20"/>
      <c r="C54" s="11"/>
      <c r="D54" s="23" t="s">
        <v>0</v>
      </c>
      <c r="E54" s="9" t="s">
        <v>10</v>
      </c>
      <c r="F54" s="6">
        <f>SUMIF(E$4:E$50, "Teras Disiplin", F$4:F$50)</f>
        <v>0</v>
      </c>
      <c r="G54" s="30"/>
      <c r="H54" s="7"/>
      <c r="I54" s="45"/>
    </row>
    <row r="55" spans="1:9" ht="5.0999999999999996" hidden="1" customHeight="1" x14ac:dyDescent="0.25">
      <c r="A55" s="6"/>
      <c r="B55" s="20"/>
      <c r="C55" s="11"/>
      <c r="D55" s="23" t="s">
        <v>4</v>
      </c>
      <c r="E55" s="9" t="s">
        <v>11</v>
      </c>
      <c r="F55" s="6">
        <f>SUMIF(E$4:E$50, "Latihan Industri", F$4:F$50)</f>
        <v>0</v>
      </c>
      <c r="G55" s="30"/>
      <c r="H55" s="7"/>
      <c r="I55" s="45"/>
    </row>
    <row r="56" spans="1:9" ht="5.0999999999999996" hidden="1" customHeight="1" x14ac:dyDescent="0.25">
      <c r="A56" s="6"/>
      <c r="B56" s="20"/>
      <c r="C56" s="11"/>
      <c r="D56" s="23" t="s">
        <v>3</v>
      </c>
      <c r="E56" s="9" t="s">
        <v>11</v>
      </c>
      <c r="F56" s="6">
        <f>SUMIF(E$4:E$50, "Elektif", F$4:F$50)</f>
        <v>0</v>
      </c>
      <c r="G56" s="30"/>
      <c r="H56" s="7"/>
      <c r="I56" s="45"/>
    </row>
    <row r="57" spans="1:9" hidden="1" x14ac:dyDescent="0.25">
      <c r="A57" s="6"/>
      <c r="B57" s="11"/>
      <c r="C57" s="6"/>
      <c r="D57" s="24" t="s">
        <v>12</v>
      </c>
      <c r="E57" s="22">
        <v>90</v>
      </c>
      <c r="F57" s="21">
        <f>SUM(F52:F56)</f>
        <v>0</v>
      </c>
      <c r="G57" s="30"/>
      <c r="H57" s="7"/>
      <c r="I57" s="45"/>
    </row>
    <row r="58" spans="1:9" hidden="1" x14ac:dyDescent="0.25">
      <c r="A58" s="6"/>
      <c r="B58" s="6"/>
      <c r="C58" s="6"/>
      <c r="D58" s="11"/>
      <c r="E58" s="19"/>
      <c r="F58" s="6"/>
      <c r="G58" s="30"/>
      <c r="H58" s="7"/>
      <c r="I58" s="45"/>
    </row>
    <row r="59" spans="1:9" hidden="1" x14ac:dyDescent="0.25">
      <c r="A59" s="6"/>
      <c r="B59" s="6"/>
      <c r="C59" s="6"/>
      <c r="D59" s="11"/>
      <c r="E59" s="19"/>
      <c r="F59" s="6"/>
      <c r="G59" s="30"/>
      <c r="H59" s="7"/>
      <c r="I59" s="45"/>
    </row>
    <row r="60" spans="1:9" ht="12.6" customHeight="1" x14ac:dyDescent="0.25">
      <c r="A60" s="6"/>
      <c r="B60" s="20"/>
      <c r="C60" s="20"/>
      <c r="D60" s="25"/>
      <c r="E60" s="26"/>
      <c r="F60" s="20"/>
      <c r="G60" s="30"/>
      <c r="H60" s="7"/>
      <c r="I60" s="45"/>
    </row>
    <row r="61" spans="1:9" x14ac:dyDescent="0.25">
      <c r="A61" s="6">
        <v>2</v>
      </c>
      <c r="B61" s="6">
        <v>2</v>
      </c>
      <c r="C61" s="14" t="s">
        <v>89</v>
      </c>
      <c r="D61" s="15" t="s">
        <v>34</v>
      </c>
      <c r="E61" s="15" t="s">
        <v>54</v>
      </c>
      <c r="F61" s="6">
        <v>12</v>
      </c>
      <c r="G61" s="30">
        <v>56</v>
      </c>
      <c r="H61" s="7">
        <v>42</v>
      </c>
      <c r="I61" s="45" t="s">
        <v>100</v>
      </c>
    </row>
    <row r="62" spans="1:9" x14ac:dyDescent="0.25">
      <c r="A62" s="48" t="s">
        <v>66</v>
      </c>
      <c r="B62" s="48"/>
      <c r="C62" s="48"/>
      <c r="D62" s="48"/>
      <c r="E62" s="48"/>
      <c r="F62" s="21">
        <f>SUM(F61)</f>
        <v>12</v>
      </c>
      <c r="G62" s="3"/>
    </row>
    <row r="63" spans="1:9" x14ac:dyDescent="0.25">
      <c r="A63" s="49" t="s">
        <v>67</v>
      </c>
      <c r="B63" s="49"/>
      <c r="C63" s="49"/>
      <c r="D63" s="49"/>
      <c r="E63" s="49"/>
      <c r="F63" s="21">
        <f>F46+F62</f>
        <v>29</v>
      </c>
      <c r="G63" s="3"/>
    </row>
    <row r="64" spans="1:9" x14ac:dyDescent="0.25">
      <c r="A64" s="48"/>
      <c r="B64" s="48"/>
      <c r="C64" s="48"/>
      <c r="D64" s="48"/>
      <c r="E64" s="48"/>
      <c r="F64" s="21">
        <f>F46+F37+F62+F30+F21+F11</f>
        <v>99</v>
      </c>
      <c r="G64" s="3"/>
    </row>
    <row r="65" spans="1:8" x14ac:dyDescent="0.25">
      <c r="A65" s="4"/>
      <c r="B65" s="4"/>
      <c r="C65" s="4"/>
      <c r="D65" s="2"/>
      <c r="E65" s="8"/>
      <c r="F65" s="4"/>
      <c r="G65" s="3"/>
    </row>
    <row r="66" spans="1:8" x14ac:dyDescent="0.25">
      <c r="A66" s="4"/>
      <c r="B66" s="4"/>
      <c r="C66" s="4"/>
      <c r="D66" s="2"/>
      <c r="E66" s="8"/>
      <c r="F66" s="4"/>
      <c r="G66" s="3"/>
    </row>
    <row r="67" spans="1:8" ht="32.25" customHeight="1" x14ac:dyDescent="0.25">
      <c r="A67" s="53" t="s">
        <v>68</v>
      </c>
      <c r="B67" s="53"/>
      <c r="C67" s="53"/>
      <c r="D67" s="39" t="s">
        <v>70</v>
      </c>
      <c r="E67"/>
      <c r="G67" s="56" t="s">
        <v>102</v>
      </c>
      <c r="H67" s="56" t="s">
        <v>103</v>
      </c>
    </row>
    <row r="68" spans="1:8" x14ac:dyDescent="0.25">
      <c r="A68" s="51" t="s">
        <v>46</v>
      </c>
      <c r="B68" s="51"/>
      <c r="C68" s="51"/>
      <c r="D68" s="40">
        <f>SUMIF($E$4:$E$61,"General",$F$4:$F$61)</f>
        <v>22</v>
      </c>
      <c r="E68"/>
      <c r="G68" s="7">
        <f>SUM(G4:G67)</f>
        <v>912</v>
      </c>
      <c r="H68" s="7">
        <f>SUM(H4:H67)</f>
        <v>1422</v>
      </c>
    </row>
    <row r="69" spans="1:8" x14ac:dyDescent="0.25">
      <c r="A69" s="51" t="s">
        <v>47</v>
      </c>
      <c r="B69" s="51"/>
      <c r="C69" s="51"/>
      <c r="D69" s="40">
        <f>SUMIF($E$4:$E$61,"Technology",$F$4:$F$61)</f>
        <v>77</v>
      </c>
      <c r="E69"/>
      <c r="G69" s="31">
        <f>(G68/SUM(G68:H68))</f>
        <v>0.39074550128534702</v>
      </c>
      <c r="H69" s="31">
        <f>(H68/SUM(G68:H68))</f>
        <v>0.60925449871465298</v>
      </c>
    </row>
    <row r="70" spans="1:8" x14ac:dyDescent="0.25">
      <c r="A70" s="52" t="s">
        <v>69</v>
      </c>
      <c r="B70" s="52"/>
      <c r="C70" s="52"/>
      <c r="D70" s="38">
        <f>SUM(D68:D69)</f>
        <v>99</v>
      </c>
      <c r="E70"/>
    </row>
    <row r="71" spans="1:8" x14ac:dyDescent="0.25">
      <c r="A71" s="4"/>
      <c r="B71" s="4"/>
      <c r="C71" s="4"/>
      <c r="D71" s="2"/>
      <c r="E71" s="8"/>
      <c r="F71" s="4"/>
      <c r="G71" s="3"/>
    </row>
    <row r="72" spans="1:8" x14ac:dyDescent="0.25">
      <c r="A72" s="4"/>
      <c r="B72" s="4"/>
      <c r="C72" s="4"/>
      <c r="D72" s="42" t="s">
        <v>95</v>
      </c>
      <c r="E72" s="8"/>
      <c r="F72" s="4"/>
      <c r="G72" s="3"/>
    </row>
    <row r="73" spans="1:8" x14ac:dyDescent="0.25">
      <c r="A73" s="3"/>
      <c r="B73"/>
      <c r="C73"/>
      <c r="D73" s="42" t="s">
        <v>96</v>
      </c>
      <c r="E73"/>
      <c r="F73"/>
    </row>
    <row r="74" spans="1:8" x14ac:dyDescent="0.25">
      <c r="A74" s="4"/>
      <c r="B74" s="4"/>
      <c r="C74" s="4"/>
      <c r="D74" s="42" t="s">
        <v>97</v>
      </c>
      <c r="E74" s="8"/>
      <c r="F74" s="4"/>
      <c r="G74" s="3"/>
    </row>
    <row r="75" spans="1:8" x14ac:dyDescent="0.25">
      <c r="A75" s="4"/>
      <c r="B75" s="4"/>
      <c r="C75" s="4"/>
      <c r="D75" s="2"/>
      <c r="E75" s="8"/>
      <c r="F75" s="4"/>
      <c r="G75" s="3"/>
    </row>
    <row r="76" spans="1:8" x14ac:dyDescent="0.25">
      <c r="A76" s="4"/>
      <c r="B76" s="4"/>
      <c r="C76" s="4"/>
      <c r="D76" s="2"/>
      <c r="E76" s="8"/>
      <c r="F76" s="4"/>
      <c r="G76" s="3"/>
    </row>
    <row r="77" spans="1:8" x14ac:dyDescent="0.25">
      <c r="A77" s="4"/>
      <c r="B77" s="4"/>
      <c r="C77" s="4"/>
      <c r="D77" s="2"/>
      <c r="E77" s="8"/>
      <c r="F77" s="4"/>
      <c r="G77" s="3"/>
    </row>
    <row r="78" spans="1:8" x14ac:dyDescent="0.25">
      <c r="A78" s="4"/>
      <c r="B78" s="4"/>
      <c r="C78" s="4"/>
      <c r="D78" s="2"/>
      <c r="E78" s="8"/>
      <c r="F78" s="4"/>
      <c r="G78" s="3"/>
    </row>
    <row r="79" spans="1:8" x14ac:dyDescent="0.25">
      <c r="A79" s="4"/>
      <c r="B79" s="4"/>
      <c r="C79" s="4"/>
      <c r="D79" s="2"/>
      <c r="E79" s="8"/>
      <c r="F79" s="4"/>
      <c r="G79" s="3"/>
    </row>
    <row r="80" spans="1:8" x14ac:dyDescent="0.25">
      <c r="A80" s="4"/>
      <c r="B80" s="4"/>
      <c r="C80" s="4"/>
      <c r="D80" s="2"/>
      <c r="E80" s="8"/>
      <c r="F80" s="4"/>
      <c r="G80" s="3"/>
    </row>
    <row r="81" spans="1:7" x14ac:dyDescent="0.25">
      <c r="A81" s="4"/>
      <c r="B81" s="4"/>
      <c r="C81" s="4"/>
      <c r="D81" s="2"/>
      <c r="E81" s="8"/>
      <c r="F81" s="4"/>
      <c r="G81" s="3"/>
    </row>
    <row r="82" spans="1:7" x14ac:dyDescent="0.25">
      <c r="A82" s="4"/>
      <c r="B82" s="4"/>
      <c r="C82" s="4"/>
      <c r="D82" s="2"/>
      <c r="E82" s="8"/>
      <c r="F82" s="4"/>
      <c r="G82" s="3"/>
    </row>
    <row r="83" spans="1:7" x14ac:dyDescent="0.25">
      <c r="A83" s="4"/>
      <c r="B83" s="4"/>
      <c r="C83" s="4"/>
      <c r="D83" s="2"/>
      <c r="E83" s="8"/>
      <c r="F83" s="4"/>
      <c r="G83" s="3"/>
    </row>
    <row r="84" spans="1:7" x14ac:dyDescent="0.25">
      <c r="A84" s="4"/>
      <c r="B84" s="4"/>
      <c r="C84" s="4"/>
      <c r="D84" s="2"/>
      <c r="E84" s="8"/>
      <c r="F84" s="4"/>
      <c r="G84" s="3"/>
    </row>
    <row r="85" spans="1:7" x14ac:dyDescent="0.25">
      <c r="A85" s="4"/>
      <c r="B85" s="4"/>
      <c r="C85" s="4"/>
      <c r="D85" s="2"/>
      <c r="E85" s="8"/>
      <c r="F85" s="4"/>
      <c r="G85" s="3"/>
    </row>
    <row r="86" spans="1:7" x14ac:dyDescent="0.25">
      <c r="A86" s="4"/>
      <c r="B86" s="4"/>
      <c r="C86" s="4"/>
      <c r="D86" s="2"/>
      <c r="E86" s="8"/>
      <c r="F86" s="4"/>
      <c r="G86" s="3"/>
    </row>
    <row r="87" spans="1:7" x14ac:dyDescent="0.25">
      <c r="A87" s="4"/>
      <c r="B87" s="4"/>
      <c r="C87" s="4"/>
      <c r="D87" s="2"/>
      <c r="E87" s="8"/>
      <c r="F87" s="4"/>
      <c r="G87" s="3"/>
    </row>
    <row r="88" spans="1:7" x14ac:dyDescent="0.25">
      <c r="A88" s="4"/>
      <c r="B88" s="4"/>
      <c r="C88" s="4"/>
      <c r="D88" s="2"/>
      <c r="E88" s="8"/>
      <c r="F88" s="4"/>
      <c r="G88" s="3"/>
    </row>
    <row r="89" spans="1:7" x14ac:dyDescent="0.25">
      <c r="A89" s="4"/>
      <c r="B89" s="4"/>
      <c r="C89" s="4"/>
      <c r="D89" s="2"/>
      <c r="E89" s="8"/>
      <c r="F89" s="4"/>
      <c r="G89" s="3"/>
    </row>
    <row r="90" spans="1:7" x14ac:dyDescent="0.25">
      <c r="A90" s="4"/>
      <c r="B90" s="4"/>
      <c r="C90" s="4"/>
      <c r="D90" s="2"/>
      <c r="E90" s="8"/>
      <c r="F90" s="4"/>
      <c r="G90" s="3"/>
    </row>
    <row r="91" spans="1:7" x14ac:dyDescent="0.25">
      <c r="A91" s="4"/>
      <c r="B91" s="4"/>
      <c r="C91" s="4"/>
      <c r="D91" s="2"/>
      <c r="E91" s="8"/>
      <c r="F91" s="4"/>
      <c r="G91" s="3"/>
    </row>
    <row r="92" spans="1:7" x14ac:dyDescent="0.25">
      <c r="A92" s="4"/>
      <c r="B92" s="4"/>
      <c r="C92" s="4"/>
      <c r="D92" s="2"/>
      <c r="E92" s="8"/>
      <c r="F92" s="4"/>
      <c r="G92" s="3"/>
    </row>
    <row r="93" spans="1:7" x14ac:dyDescent="0.25">
      <c r="A93" s="4"/>
      <c r="B93" s="4"/>
      <c r="C93" s="4"/>
      <c r="D93" s="2"/>
      <c r="E93" s="8"/>
      <c r="F93" s="4"/>
      <c r="G93" s="3"/>
    </row>
    <row r="94" spans="1:7" x14ac:dyDescent="0.25">
      <c r="A94" s="4"/>
      <c r="B94" s="4"/>
      <c r="C94" s="4"/>
      <c r="D94" s="2"/>
      <c r="E94" s="8"/>
      <c r="F94" s="4"/>
      <c r="G94" s="3"/>
    </row>
    <row r="95" spans="1:7" x14ac:dyDescent="0.25">
      <c r="A95" s="4"/>
      <c r="B95" s="4"/>
      <c r="C95" s="4"/>
      <c r="D95" s="2"/>
      <c r="E95" s="8"/>
      <c r="F95" s="4"/>
      <c r="G95" s="3"/>
    </row>
    <row r="96" spans="1:7" x14ac:dyDescent="0.25">
      <c r="A96" s="4"/>
      <c r="B96" s="4"/>
      <c r="C96" s="4"/>
      <c r="D96" s="2"/>
      <c r="E96" s="8"/>
      <c r="F96" s="4"/>
      <c r="G96" s="3"/>
    </row>
    <row r="97" spans="1:7" x14ac:dyDescent="0.25">
      <c r="A97" s="4"/>
      <c r="B97" s="4"/>
      <c r="C97" s="4"/>
      <c r="D97" s="2"/>
      <c r="E97" s="8"/>
      <c r="F97" s="4"/>
      <c r="G97" s="3"/>
    </row>
    <row r="98" spans="1:7" x14ac:dyDescent="0.25">
      <c r="A98" s="4"/>
      <c r="B98" s="4"/>
      <c r="C98" s="4"/>
      <c r="D98" s="2"/>
      <c r="E98" s="8"/>
      <c r="F98" s="4"/>
      <c r="G98" s="3"/>
    </row>
    <row r="99" spans="1:7" x14ac:dyDescent="0.25">
      <c r="A99" s="4"/>
      <c r="B99" s="4"/>
      <c r="C99" s="4"/>
      <c r="D99" s="2"/>
      <c r="E99" s="8"/>
      <c r="F99" s="4"/>
      <c r="G99" s="3"/>
    </row>
    <row r="100" spans="1:7" x14ac:dyDescent="0.25">
      <c r="A100" s="4"/>
      <c r="B100" s="4"/>
      <c r="C100" s="4"/>
      <c r="D100" s="2"/>
      <c r="E100" s="8"/>
      <c r="F100" s="4"/>
      <c r="G100" s="3"/>
    </row>
    <row r="101" spans="1:7" x14ac:dyDescent="0.25">
      <c r="A101" s="4"/>
      <c r="B101" s="4"/>
      <c r="C101" s="4"/>
      <c r="D101" s="2"/>
      <c r="E101" s="8"/>
      <c r="F101" s="4"/>
      <c r="G101" s="3"/>
    </row>
    <row r="102" spans="1:7" x14ac:dyDescent="0.25">
      <c r="A102" s="4"/>
      <c r="B102" s="4"/>
      <c r="C102" s="4"/>
      <c r="D102" s="2"/>
      <c r="E102" s="8"/>
      <c r="F102" s="4"/>
      <c r="G102" s="3"/>
    </row>
    <row r="103" spans="1:7" x14ac:dyDescent="0.25">
      <c r="A103" s="4"/>
      <c r="B103" s="4"/>
      <c r="C103" s="4"/>
      <c r="D103" s="2"/>
      <c r="E103" s="8"/>
      <c r="F103" s="4"/>
      <c r="G103" s="3"/>
    </row>
    <row r="104" spans="1:7" x14ac:dyDescent="0.25">
      <c r="A104" s="4"/>
      <c r="B104" s="4"/>
      <c r="C104" s="4"/>
      <c r="D104" s="2"/>
      <c r="E104" s="8"/>
      <c r="F104" s="4"/>
      <c r="G104" s="3"/>
    </row>
    <row r="105" spans="1:7" x14ac:dyDescent="0.25">
      <c r="A105" s="4"/>
      <c r="B105" s="4"/>
      <c r="C105" s="4"/>
      <c r="D105" s="2"/>
      <c r="E105" s="8"/>
      <c r="F105" s="4"/>
      <c r="G105" s="3"/>
    </row>
    <row r="106" spans="1:7" x14ac:dyDescent="0.25">
      <c r="A106" s="4"/>
      <c r="B106" s="4"/>
      <c r="C106" s="4"/>
      <c r="D106" s="2"/>
      <c r="E106" s="8"/>
      <c r="F106" s="4"/>
      <c r="G106" s="3"/>
    </row>
    <row r="107" spans="1:7" x14ac:dyDescent="0.25">
      <c r="A107" s="4"/>
      <c r="B107" s="4"/>
      <c r="C107" s="4"/>
      <c r="D107" s="2"/>
      <c r="E107" s="8"/>
      <c r="F107" s="4"/>
      <c r="G107" s="3"/>
    </row>
    <row r="108" spans="1:7" x14ac:dyDescent="0.25">
      <c r="A108" s="4"/>
      <c r="B108" s="4"/>
      <c r="C108" s="4"/>
      <c r="D108" s="2"/>
      <c r="E108" s="8"/>
      <c r="F108" s="4"/>
      <c r="G108" s="3"/>
    </row>
    <row r="109" spans="1:7" x14ac:dyDescent="0.25">
      <c r="A109" s="4"/>
      <c r="B109" s="4"/>
      <c r="C109" s="4"/>
      <c r="D109" s="2"/>
      <c r="E109" s="8"/>
      <c r="F109" s="4"/>
      <c r="G109" s="3"/>
    </row>
    <row r="110" spans="1:7" x14ac:dyDescent="0.25">
      <c r="A110" s="4"/>
      <c r="B110" s="4"/>
      <c r="C110" s="4"/>
      <c r="D110" s="2"/>
      <c r="E110" s="8"/>
      <c r="F110" s="4"/>
      <c r="G110" s="3"/>
    </row>
    <row r="111" spans="1:7" x14ac:dyDescent="0.25">
      <c r="A111" s="4"/>
      <c r="B111" s="4"/>
      <c r="C111" s="4"/>
      <c r="D111" s="2"/>
      <c r="E111" s="8"/>
      <c r="F111" s="4"/>
      <c r="G111" s="3"/>
    </row>
    <row r="112" spans="1:7" x14ac:dyDescent="0.25">
      <c r="A112" s="4"/>
      <c r="B112" s="4"/>
      <c r="C112" s="4"/>
      <c r="D112" s="2"/>
      <c r="E112" s="8"/>
      <c r="F112" s="4"/>
      <c r="G112" s="3"/>
    </row>
    <row r="113" spans="1:7" x14ac:dyDescent="0.25">
      <c r="A113" s="4"/>
      <c r="B113" s="4"/>
      <c r="C113" s="4"/>
      <c r="D113" s="2"/>
      <c r="E113" s="8"/>
      <c r="F113" s="4"/>
      <c r="G113" s="3"/>
    </row>
    <row r="114" spans="1:7" x14ac:dyDescent="0.25">
      <c r="A114" s="4"/>
      <c r="B114" s="4"/>
      <c r="C114" s="4"/>
      <c r="D114" s="2"/>
      <c r="E114" s="8"/>
      <c r="F114" s="4"/>
      <c r="G114" s="3"/>
    </row>
    <row r="115" spans="1:7" x14ac:dyDescent="0.25">
      <c r="A115" s="4"/>
      <c r="B115" s="4"/>
      <c r="C115" s="4"/>
      <c r="D115" s="2"/>
      <c r="E115" s="8"/>
      <c r="F115" s="4"/>
      <c r="G115" s="3"/>
    </row>
    <row r="116" spans="1:7" x14ac:dyDescent="0.25">
      <c r="A116" s="4"/>
      <c r="B116" s="4"/>
      <c r="C116" s="4"/>
      <c r="D116" s="2"/>
      <c r="E116" s="8"/>
      <c r="F116" s="4"/>
      <c r="G116" s="3"/>
    </row>
    <row r="117" spans="1:7" x14ac:dyDescent="0.25">
      <c r="A117" s="4"/>
      <c r="B117" s="4"/>
      <c r="C117" s="4"/>
      <c r="D117" s="2"/>
      <c r="E117" s="8"/>
      <c r="F117" s="4"/>
      <c r="G117" s="3"/>
    </row>
    <row r="118" spans="1:7" x14ac:dyDescent="0.25">
      <c r="A118" s="4"/>
      <c r="B118" s="4"/>
      <c r="C118" s="4"/>
      <c r="D118" s="2"/>
      <c r="E118" s="8"/>
      <c r="F118" s="4"/>
      <c r="G118" s="3"/>
    </row>
    <row r="119" spans="1:7" x14ac:dyDescent="0.25">
      <c r="A119" s="4"/>
      <c r="B119" s="4"/>
      <c r="C119" s="4"/>
      <c r="D119" s="2"/>
      <c r="E119" s="8"/>
      <c r="F119" s="4"/>
      <c r="G119" s="3"/>
    </row>
    <row r="120" spans="1:7" x14ac:dyDescent="0.25">
      <c r="A120" s="4"/>
      <c r="B120" s="4"/>
      <c r="C120" s="4"/>
      <c r="D120" s="2"/>
      <c r="E120" s="8"/>
      <c r="F120" s="4"/>
      <c r="G120" s="3"/>
    </row>
    <row r="121" spans="1:7" x14ac:dyDescent="0.25">
      <c r="A121" s="4"/>
      <c r="B121" s="4"/>
      <c r="C121" s="4"/>
      <c r="D121" s="2"/>
      <c r="E121" s="8"/>
      <c r="F121" s="4"/>
      <c r="G121" s="3"/>
    </row>
    <row r="122" spans="1:7" x14ac:dyDescent="0.25">
      <c r="A122" s="4"/>
      <c r="B122" s="4"/>
      <c r="C122" s="4"/>
      <c r="D122" s="2"/>
      <c r="E122" s="8"/>
      <c r="F122" s="4"/>
      <c r="G122" s="3"/>
    </row>
    <row r="123" spans="1:7" x14ac:dyDescent="0.25">
      <c r="A123" s="4"/>
      <c r="B123" s="4"/>
      <c r="C123" s="4"/>
      <c r="D123" s="2"/>
      <c r="E123" s="8"/>
      <c r="F123" s="4"/>
      <c r="G123" s="3"/>
    </row>
    <row r="124" spans="1:7" x14ac:dyDescent="0.25">
      <c r="A124" s="4"/>
      <c r="B124" s="4"/>
      <c r="C124" s="4"/>
      <c r="D124" s="2"/>
      <c r="E124" s="8"/>
      <c r="F124" s="4"/>
      <c r="G124" s="3"/>
    </row>
    <row r="125" spans="1:7" x14ac:dyDescent="0.25">
      <c r="A125" s="4"/>
      <c r="B125" s="4"/>
      <c r="C125" s="4"/>
      <c r="D125" s="2"/>
      <c r="E125" s="8"/>
      <c r="F125" s="4"/>
      <c r="G125" s="3"/>
    </row>
    <row r="126" spans="1:7" x14ac:dyDescent="0.25">
      <c r="A126" s="4"/>
      <c r="B126" s="4"/>
      <c r="C126" s="4"/>
      <c r="D126" s="2"/>
      <c r="E126" s="8"/>
      <c r="F126" s="4"/>
      <c r="G126" s="3"/>
    </row>
    <row r="127" spans="1:7" x14ac:dyDescent="0.25">
      <c r="A127" s="4"/>
      <c r="B127" s="4"/>
      <c r="C127" s="4"/>
      <c r="D127" s="2"/>
      <c r="E127" s="8"/>
      <c r="F127" s="4"/>
      <c r="G127" s="3"/>
    </row>
    <row r="128" spans="1:7" x14ac:dyDescent="0.25">
      <c r="A128" s="4"/>
      <c r="B128" s="4"/>
      <c r="C128" s="4"/>
      <c r="D128" s="2"/>
      <c r="E128" s="8"/>
      <c r="F128" s="4"/>
      <c r="G128" s="3"/>
    </row>
    <row r="129" spans="1:7" x14ac:dyDescent="0.25">
      <c r="A129" s="4"/>
      <c r="B129" s="4"/>
      <c r="C129" s="4"/>
      <c r="D129" s="2"/>
      <c r="E129" s="8"/>
      <c r="F129" s="4"/>
      <c r="G129" s="3"/>
    </row>
    <row r="130" spans="1:7" x14ac:dyDescent="0.25">
      <c r="A130" s="4"/>
      <c r="B130" s="4"/>
      <c r="C130" s="4"/>
      <c r="D130" s="2"/>
      <c r="E130" s="8"/>
      <c r="F130" s="4"/>
      <c r="G130" s="3"/>
    </row>
    <row r="131" spans="1:7" x14ac:dyDescent="0.25">
      <c r="A131" s="4"/>
      <c r="B131" s="4"/>
      <c r="C131" s="4"/>
      <c r="D131" s="2"/>
      <c r="E131" s="8"/>
      <c r="F131" s="4"/>
      <c r="G131" s="3"/>
    </row>
    <row r="132" spans="1:7" x14ac:dyDescent="0.25">
      <c r="A132" s="4"/>
      <c r="B132" s="4"/>
      <c r="C132" s="4"/>
      <c r="D132" s="2"/>
      <c r="E132" s="8"/>
      <c r="F132" s="4"/>
      <c r="G132" s="3"/>
    </row>
    <row r="133" spans="1:7" x14ac:dyDescent="0.25">
      <c r="A133" s="4"/>
      <c r="B133" s="4"/>
      <c r="C133" s="4"/>
      <c r="D133" s="2"/>
      <c r="E133" s="8"/>
      <c r="F133" s="4"/>
      <c r="G133" s="3"/>
    </row>
    <row r="134" spans="1:7" x14ac:dyDescent="0.25">
      <c r="A134" s="4"/>
      <c r="B134" s="4"/>
      <c r="C134" s="4"/>
      <c r="D134" s="2"/>
      <c r="E134" s="8"/>
      <c r="F134" s="4"/>
      <c r="G134" s="3"/>
    </row>
    <row r="135" spans="1:7" x14ac:dyDescent="0.25">
      <c r="A135" s="4"/>
      <c r="B135" s="4"/>
      <c r="C135" s="4"/>
      <c r="D135" s="2"/>
      <c r="E135" s="8"/>
      <c r="F135" s="4"/>
      <c r="G135" s="3"/>
    </row>
    <row r="136" spans="1:7" x14ac:dyDescent="0.25">
      <c r="A136" s="4"/>
      <c r="B136" s="4"/>
      <c r="C136" s="4"/>
      <c r="D136" s="2"/>
      <c r="E136" s="8"/>
      <c r="F136" s="4"/>
      <c r="G136" s="3"/>
    </row>
    <row r="137" spans="1:7" x14ac:dyDescent="0.25">
      <c r="A137" s="4"/>
      <c r="B137" s="4"/>
      <c r="C137" s="4"/>
      <c r="D137" s="2"/>
      <c r="E137" s="8"/>
      <c r="F137" s="4"/>
      <c r="G137" s="3"/>
    </row>
    <row r="138" spans="1:7" x14ac:dyDescent="0.25">
      <c r="A138" s="4"/>
      <c r="B138" s="4"/>
      <c r="C138" s="4"/>
      <c r="D138" s="2"/>
      <c r="E138" s="8"/>
      <c r="F138" s="4"/>
      <c r="G138" s="3"/>
    </row>
    <row r="139" spans="1:7" x14ac:dyDescent="0.25">
      <c r="A139" s="4"/>
      <c r="B139" s="4"/>
      <c r="C139" s="4"/>
      <c r="D139" s="2"/>
      <c r="E139" s="8"/>
      <c r="F139" s="4"/>
      <c r="G139" s="3"/>
    </row>
    <row r="140" spans="1:7" x14ac:dyDescent="0.25">
      <c r="A140" s="4"/>
      <c r="B140" s="4"/>
      <c r="C140" s="4"/>
      <c r="D140" s="2"/>
      <c r="E140" s="8"/>
      <c r="F140" s="4"/>
      <c r="G140" s="3"/>
    </row>
    <row r="141" spans="1:7" x14ac:dyDescent="0.25">
      <c r="A141" s="4"/>
      <c r="B141" s="4"/>
      <c r="C141" s="4"/>
      <c r="D141" s="2"/>
      <c r="E141" s="8"/>
      <c r="F141" s="4"/>
      <c r="G141" s="3"/>
    </row>
    <row r="142" spans="1:7" x14ac:dyDescent="0.25">
      <c r="A142" s="4"/>
      <c r="B142" s="4"/>
      <c r="C142" s="4"/>
      <c r="D142" s="2"/>
      <c r="E142" s="8"/>
      <c r="F142" s="4"/>
      <c r="G142" s="3"/>
    </row>
    <row r="143" spans="1:7" x14ac:dyDescent="0.25">
      <c r="A143" s="4"/>
      <c r="B143" s="4"/>
      <c r="C143" s="4"/>
      <c r="D143" s="2"/>
      <c r="E143" s="8"/>
      <c r="F143" s="4"/>
      <c r="G143" s="3"/>
    </row>
    <row r="144" spans="1:7" x14ac:dyDescent="0.25">
      <c r="A144" s="4"/>
      <c r="B144" s="4"/>
      <c r="C144" s="4"/>
      <c r="D144" s="2"/>
      <c r="E144" s="8"/>
      <c r="F144" s="4"/>
      <c r="G144" s="3"/>
    </row>
    <row r="145" spans="1:7" x14ac:dyDescent="0.25">
      <c r="A145" s="4"/>
      <c r="B145" s="4"/>
      <c r="C145" s="4"/>
      <c r="D145" s="2"/>
      <c r="E145" s="8"/>
      <c r="F145" s="4"/>
      <c r="G145" s="3"/>
    </row>
    <row r="146" spans="1:7" x14ac:dyDescent="0.25">
      <c r="A146" s="4"/>
      <c r="B146" s="4"/>
      <c r="C146" s="4"/>
      <c r="D146" s="2"/>
      <c r="E146" s="8"/>
      <c r="F146" s="4"/>
      <c r="G146" s="3"/>
    </row>
    <row r="147" spans="1:7" x14ac:dyDescent="0.25">
      <c r="A147" s="4"/>
      <c r="B147" s="4"/>
      <c r="C147" s="4"/>
      <c r="D147" s="2"/>
      <c r="E147" s="8"/>
      <c r="F147" s="4"/>
      <c r="G147" s="3"/>
    </row>
    <row r="148" spans="1:7" x14ac:dyDescent="0.25">
      <c r="A148" s="4"/>
      <c r="B148" s="4"/>
      <c r="C148" s="4"/>
      <c r="D148" s="2"/>
      <c r="E148" s="8"/>
      <c r="F148" s="4"/>
      <c r="G148" s="3"/>
    </row>
    <row r="149" spans="1:7" x14ac:dyDescent="0.25">
      <c r="A149" s="4"/>
      <c r="B149" s="4"/>
      <c r="C149" s="4"/>
      <c r="D149" s="2"/>
      <c r="E149" s="8"/>
      <c r="F149" s="4"/>
      <c r="G149" s="3"/>
    </row>
    <row r="150" spans="1:7" x14ac:dyDescent="0.25">
      <c r="A150" s="4"/>
      <c r="B150" s="4"/>
      <c r="C150" s="4"/>
      <c r="D150" s="2"/>
      <c r="E150" s="8"/>
      <c r="F150" s="4"/>
      <c r="G150" s="3"/>
    </row>
    <row r="151" spans="1:7" x14ac:dyDescent="0.25">
      <c r="A151" s="4"/>
      <c r="B151" s="4"/>
      <c r="C151" s="4"/>
      <c r="D151" s="2"/>
      <c r="E151" s="8"/>
      <c r="F151" s="4"/>
      <c r="G151" s="3"/>
    </row>
    <row r="152" spans="1:7" x14ac:dyDescent="0.25">
      <c r="A152" s="4"/>
      <c r="B152" s="4"/>
      <c r="C152" s="4"/>
      <c r="D152" s="2"/>
      <c r="E152" s="8"/>
      <c r="F152" s="4"/>
      <c r="G152" s="3"/>
    </row>
    <row r="153" spans="1:7" x14ac:dyDescent="0.25">
      <c r="A153" s="4"/>
      <c r="B153" s="4"/>
      <c r="C153" s="4"/>
      <c r="D153" s="2"/>
      <c r="E153" s="8"/>
      <c r="F153" s="4"/>
      <c r="G153" s="3"/>
    </row>
  </sheetData>
  <mergeCells count="22">
    <mergeCell ref="A70:C70"/>
    <mergeCell ref="A67:C67"/>
    <mergeCell ref="G2:H2"/>
    <mergeCell ref="F2:F3"/>
    <mergeCell ref="E2:E3"/>
    <mergeCell ref="D2:D3"/>
    <mergeCell ref="C2:C3"/>
    <mergeCell ref="A30:E30"/>
    <mergeCell ref="A62:E62"/>
    <mergeCell ref="A38:E38"/>
    <mergeCell ref="B2:B3"/>
    <mergeCell ref="A2:A3"/>
    <mergeCell ref="A11:E11"/>
    <mergeCell ref="A21:E21"/>
    <mergeCell ref="A22:E22"/>
    <mergeCell ref="A69:C69"/>
    <mergeCell ref="A37:E37"/>
    <mergeCell ref="A63:E63"/>
    <mergeCell ref="A64:E64"/>
    <mergeCell ref="D50:F50"/>
    <mergeCell ref="A68:C68"/>
    <mergeCell ref="A46:E46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</dc:creator>
  <cp:lastModifiedBy>IZZAT-MBOT</cp:lastModifiedBy>
  <cp:lastPrinted>2019-03-16T12:52:49Z</cp:lastPrinted>
  <dcterms:created xsi:type="dcterms:W3CDTF">2016-12-15T14:41:43Z</dcterms:created>
  <dcterms:modified xsi:type="dcterms:W3CDTF">2023-10-18T08:30:54Z</dcterms:modified>
</cp:coreProperties>
</file>